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as\Downloads\"/>
    </mc:Choice>
  </mc:AlternateContent>
  <xr:revisionPtr revIDLastSave="0" documentId="8_{07FFC24F-75E5-437B-8505-15F2CD7E5E17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Sem_I" sheetId="14" r:id="rId1"/>
    <sheet name="Sem_II" sheetId="24" r:id="rId2"/>
  </sheets>
  <definedNames>
    <definedName name="_xlnm.Print_Area" localSheetId="0">Sem_I!$A$1:$M$56</definedName>
    <definedName name="_xlnm.Print_Area" localSheetId="1">Sem_II!$A$1:$M$62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4" l="1"/>
  <c r="D25" i="24"/>
  <c r="D20" i="14"/>
  <c r="K14" i="14"/>
  <c r="J14" i="14"/>
  <c r="L2" i="24"/>
  <c r="J15" i="24" l="1"/>
  <c r="K15" i="24" s="1"/>
  <c r="J10" i="24"/>
  <c r="K10" i="24" s="1"/>
  <c r="M21" i="24"/>
  <c r="L21" i="24"/>
  <c r="M17" i="14"/>
  <c r="L17" i="14"/>
  <c r="H16" i="14"/>
  <c r="G17" i="14"/>
  <c r="G16" i="14"/>
  <c r="F17" i="14"/>
  <c r="F16" i="14"/>
  <c r="D19" i="14"/>
  <c r="D1" i="24"/>
  <c r="D30" i="24"/>
  <c r="C4" i="24"/>
  <c r="C3" i="24"/>
  <c r="E16" i="14" l="1"/>
  <c r="J30" i="24"/>
  <c r="B30" i="24"/>
  <c r="J13" i="24"/>
  <c r="K13" i="24" s="1"/>
  <c r="J12" i="24"/>
  <c r="K12" i="24" s="1"/>
  <c r="J11" i="24"/>
  <c r="K11" i="24" s="1"/>
  <c r="J9" i="24"/>
  <c r="K9" i="24" s="1"/>
  <c r="J12" i="14"/>
  <c r="K12" i="14" s="1"/>
  <c r="J11" i="14"/>
  <c r="K11" i="14" s="1"/>
  <c r="J10" i="14"/>
  <c r="K10" i="14" s="1"/>
  <c r="J9" i="14"/>
  <c r="K9" i="14" s="1"/>
  <c r="D2" i="24"/>
  <c r="I21" i="24" l="1"/>
  <c r="I20" i="24"/>
  <c r="H21" i="24"/>
  <c r="H20" i="24"/>
  <c r="G21" i="24"/>
  <c r="G20" i="24"/>
  <c r="F21" i="24"/>
  <c r="F20" i="24"/>
  <c r="E20" i="24"/>
  <c r="I17" i="14"/>
  <c r="H17" i="14"/>
  <c r="I16" i="14"/>
  <c r="J20" i="24" l="1"/>
  <c r="J16" i="14"/>
  <c r="K20" i="24" l="1"/>
  <c r="C27" i="24"/>
  <c r="C26" i="24"/>
  <c r="C25" i="24"/>
  <c r="K16" i="14" l="1"/>
</calcChain>
</file>

<file path=xl/sharedStrings.xml><?xml version="1.0" encoding="utf-8"?>
<sst xmlns="http://schemas.openxmlformats.org/spreadsheetml/2006/main" count="135" uniqueCount="83">
  <si>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</si>
  <si>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</si>
  <si>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</si>
  <si>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</si>
  <si>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</si>
  <si>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</si>
  <si>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</si>
  <si>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</si>
  <si>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</si>
  <si>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</si>
  <si>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</si>
  <si>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</si>
  <si>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</si>
  <si>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</si>
  <si>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</si>
  <si>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</si>
  <si>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</si>
  <si>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</si>
  <si>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 xml:space="preserve">Discipline Obligatorii (Ob) </t>
  </si>
  <si>
    <t>E</t>
  </si>
  <si>
    <t>V</t>
  </si>
  <si>
    <t>Discipline opționale (Op)</t>
  </si>
  <si>
    <t>Statistici:</t>
  </si>
  <si>
    <t>ECTS/Ore:</t>
  </si>
  <si>
    <t>Ex.</t>
  </si>
  <si>
    <t>Număr: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</si>
  <si>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</si>
  <si>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</si>
  <si>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</si>
  <si>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</si>
  <si>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</si>
  <si>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</si>
  <si>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</si>
  <si>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</si>
  <si>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II</t>
  </si>
  <si>
    <t>Petrișor-Laurențiu ȚUCĂ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</si>
  <si>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</si>
  <si>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 xml:space="preserve">     10 ECTS</t>
  </si>
  <si>
    <t>2025 - 2026</t>
  </si>
  <si>
    <t>F</t>
  </si>
  <si>
    <t>Ver./Col.</t>
  </si>
  <si>
    <t>Studiu individual</t>
  </si>
  <si>
    <t>Mihnea - Cosmin COSTOIU</t>
  </si>
  <si>
    <t>Activități 
didactice</t>
  </si>
  <si>
    <t>UPB 12 F 01 O 001</t>
  </si>
  <si>
    <t>UPB 12 S 01 O 002</t>
  </si>
  <si>
    <t>UPB 12 S 01 O 003</t>
  </si>
  <si>
    <t>UPB 12 S 01 O 004</t>
  </si>
  <si>
    <t>UPB 12 F 02 O 007</t>
  </si>
  <si>
    <t>UPB 12 S 02 O 008</t>
  </si>
  <si>
    <t>UPB 12 S 02 O 009</t>
  </si>
  <si>
    <t>UPB 12 S 02 O 010</t>
  </si>
  <si>
    <t>UPB 12 S 02 O 011</t>
  </si>
  <si>
    <t>UPB 12 S 02 A 012</t>
  </si>
  <si>
    <t>UPB 12 S 02 A 013</t>
  </si>
  <si>
    <t>UPB 12 S 02 A 014</t>
  </si>
  <si>
    <t>UPB 12 S 02 A 015</t>
  </si>
  <si>
    <t>UPB 12 S 02 A 016</t>
  </si>
  <si>
    <t>UPB 12 F 01 A 005</t>
  </si>
  <si>
    <t>UPB 12 F 01 A 006</t>
  </si>
  <si>
    <t>Maria Iuliana DASCĂLU</t>
  </si>
  <si>
    <t>Cristina Mihaela NISTOR</t>
  </si>
  <si>
    <t>Plan de învățământ an pregătitor</t>
  </si>
  <si>
    <t>An Pregătitor</t>
  </si>
  <si>
    <t>Cultură şi civilizaţie românească 1 / Romanian Culture and Civilisation 1</t>
  </si>
  <si>
    <t>Curs practic de limba română: receptarea textului scris şi oral 1 / Practical Romanian Language Course: Reception of Written and Oral Texts 1</t>
  </si>
  <si>
    <t>Curs practic de comunicare orală şi scrisă 1 / Practical Romanian Language Course: Oral and Written Communication 1</t>
  </si>
  <si>
    <t>Curs practic de limba română: fonetică, vocabular şi structuri gramaticale 1 / Practical Course of Romanian Language: Phonetics, Vocabulary and Grammar 1</t>
  </si>
  <si>
    <t>Introducere în studiul limbii române* / Introduction to the Study of Romanian Language</t>
  </si>
  <si>
    <t xml:space="preserve">Identitate culturală românească* / Romanian Cultural Identity </t>
  </si>
  <si>
    <t>Limbă și Literatură / Language and Literature</t>
  </si>
  <si>
    <t>Cultură şi civilizaţie românească 2 /Romanian Culture and Civilisation 2</t>
  </si>
  <si>
    <t>Curs practic de limba română: receptarea textului scris şi oral 2 / Practical Romanian Language Course: Reception of Written and Oral Texts 2</t>
  </si>
  <si>
    <t>Anul Pregătitor de Limba Română pentru Cetățenii Străini / Preparatory Year of Romanian Language for Foreign Citizens</t>
  </si>
  <si>
    <t>Curs practic de comunicare orală şi scrisă 2 / Practical Romanian Language Course: Oral and Written Communication 2</t>
  </si>
  <si>
    <t>Curs practic de limba română: fonetică, vocabular şi structuri gramaticale 2 / Practical Course of Romanian Language: Phonetics, Vocabulary and Grammar 2</t>
  </si>
  <si>
    <t>Curs practic de limba română: redactare şi compoziţie / Practical Course of Romanian Language: Drafting and Writing Documents</t>
  </si>
  <si>
    <t>Limbaj specializat: matematică şi ştiinţele naturii* / Specialized Language: Mathematics and Natural Sciences</t>
  </si>
  <si>
    <t>Limbaj specializat: ştiinţe inginereşti* / Specialized Language: Engineering</t>
  </si>
  <si>
    <t>Limbaj specializat: ştiinţe biologice şi biomedicale* / Specialized Language: Biological and Biomedical Sciences</t>
  </si>
  <si>
    <t>Limbaj specializat: ştiinţe umaniste şi arte* / Specialized Language: Humanities and Arts</t>
  </si>
  <si>
    <t>Limbaj specializat: ştiinţe sociale* / Specialized Language: Social Sciences</t>
  </si>
  <si>
    <t xml:space="preserve">Promovarea examenului de absolvire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</si>
</sst>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55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vertical="center" wrapText="1"/>
    </xf>
    <xf numFmtId="0" fontId="0" fillId="0" borderId="58" xfId="0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" fillId="2" borderId="32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textRotation="90" wrapText="1"/>
    </xf>
    <xf numFmtId="0" fontId="1" fillId="2" borderId="31" xfId="0" applyFont="1" applyFill="1" applyBorder="1" applyAlignment="1">
      <alignment horizontal="center" vertical="center" wrapText="1"/>
    </xf>
    <xf numFmtId="0" fontId="1" fillId="5" borderId="0" xfId="0" applyFont="1" applyFill="1" applyAlignment="1" applyProtection="1">
      <alignment horizontal="left" vertical="center"/>
      <protection locked="0"/>
    </xf>
    <xf numFmtId="0" fontId="6" fillId="4" borderId="17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right" vertical="top" wrapText="1"/>
    </xf>
  </cellXfs>
  <cellStyles count="2">
    <cellStyle name="Normal" xfId="0" builtinId="0"/>
    <cellStyle name="Normal 2" xfId="1" xr:uid="{F1ED4C29-A1A8-481B-97CB-BB6785421270}"/>
  </cellStyles>
  <dxfs count="14"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D54DA"/>
      <color rgb="FFFFFF99"/>
      <color rgb="FFFFFFCC"/>
      <color rgb="FFFFFFFF"/>
      <color rgb="FF00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990600</xdr:colOff>
      <xdr:row>0</xdr:row>
      <xdr:rowOff>819150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F62B02-BCFA-BBE9-7849-AB2BB5B36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681948</xdr:colOff>
      <xdr:row>0</xdr:row>
      <xdr:rowOff>188266</xdr:rowOff>
    </xdr:from>
    <xdr:to>
      <xdr:col>12</xdr:col>
      <xdr:colOff>41804</xdr:colOff>
      <xdr:row>0</xdr:row>
      <xdr:rowOff>648705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8D9883-CAEC-4DBA-9EF7-337882A65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3726" y="188266"/>
          <a:ext cx="1053189" cy="460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</xdr:rowOff>
    </xdr:from>
    <xdr:to>
      <xdr:col>1</xdr:col>
      <xdr:colOff>1009650</xdr:colOff>
      <xdr:row>0</xdr:row>
      <xdr:rowOff>781050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FE9059-5E4B-470C-A2EB-94D4777F3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739140</xdr:colOff>
      <xdr:row>0</xdr:row>
      <xdr:rowOff>182880</xdr:rowOff>
    </xdr:from>
    <xdr:to>
      <xdr:col>12</xdr:col>
      <xdr:colOff>62589</xdr:colOff>
      <xdr:row>0</xdr:row>
      <xdr:rowOff>643319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39F1B4-2032-4A3E-B748-EACE4E59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3420" y="182880"/>
          <a:ext cx="1053189" cy="46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BE32-8DF2-44C3-A713-418DBA80BDDC}">
  <dimension ref="A1:T47"/>
  <sheetViews>
    <sheetView topLeftCell="A9" zoomScale="82" zoomScaleNormal="82" zoomScaleSheetLayoutView="80" workbookViewId="0">
      <selection activeCell="C9" sqref="C9"/>
    </sheetView>
  </sheetViews>
  <sheetFormatPr defaultRowHeight="14.5" x14ac:dyDescent="0.35"/>
  <cols>
    <col min="1" max="1" width="4.6328125" style="6" customWidth="1"/>
    <col min="2" max="2" width="19.453125" bestFit="1" customWidth="1"/>
    <col min="3" max="3" width="45.6328125" customWidth="1"/>
    <col min="4" max="4" width="10.453125" customWidth="1"/>
    <col min="5" max="5" width="6" customWidth="1"/>
    <col min="6" max="6" width="7.54296875" customWidth="1"/>
    <col min="7" max="7" width="5.54296875" customWidth="1"/>
    <col min="8" max="8" width="7.90625" customWidth="1"/>
    <col min="9" max="9" width="5.54296875" customWidth="1"/>
    <col min="10" max="10" width="11" customWidth="1"/>
    <col min="11" max="11" width="10.08984375" customWidth="1"/>
    <col min="12" max="12" width="3.54296875" style="6" bestFit="1" customWidth="1"/>
    <col min="13" max="13" width="9.08984375" style="6" customWidth="1"/>
    <col min="20" max="20" width="10.08984375" customWidth="1"/>
  </cols>
  <sheetData>
    <row r="1" spans="1:20" ht="67.5" customHeight="1" x14ac:dyDescent="0.45">
      <c r="B1" s="3"/>
      <c r="C1" s="4"/>
      <c r="D1" s="141" t="s">
        <v>62</v>
      </c>
      <c r="E1" s="141"/>
      <c r="F1" s="141"/>
      <c r="G1" s="141"/>
      <c r="H1" s="141"/>
      <c r="I1" s="2"/>
      <c r="J1" s="5"/>
      <c r="K1" s="126"/>
      <c r="L1" s="126"/>
      <c r="P1" s="53"/>
      <c r="Q1" s="53"/>
      <c r="R1" s="53"/>
      <c r="S1" s="53"/>
      <c r="T1" s="53"/>
    </row>
    <row r="2" spans="1:20" ht="15" customHeight="1" x14ac:dyDescent="0.35">
      <c r="B2" s="101"/>
      <c r="C2" s="101"/>
      <c r="D2" s="115" t="s">
        <v>38</v>
      </c>
      <c r="E2" s="115"/>
      <c r="F2" s="115"/>
      <c r="G2" s="115"/>
      <c r="H2" s="115"/>
      <c r="J2" s="8"/>
      <c r="K2" s="8" t="s">
        <v>0</v>
      </c>
      <c r="L2" s="101" t="s">
        <v>38</v>
      </c>
      <c r="M2" s="101"/>
      <c r="P2" s="54"/>
      <c r="Q2" s="54"/>
      <c r="R2" s="54"/>
      <c r="S2" s="54"/>
      <c r="T2" s="54"/>
    </row>
    <row r="3" spans="1:20" x14ac:dyDescent="0.35">
      <c r="B3" s="7" t="s">
        <v>1</v>
      </c>
      <c r="C3" s="101" t="s">
        <v>70</v>
      </c>
      <c r="D3" s="101"/>
      <c r="E3" s="101"/>
      <c r="F3" s="101"/>
      <c r="G3" s="101"/>
      <c r="J3" s="8"/>
      <c r="K3" s="8" t="s">
        <v>2</v>
      </c>
      <c r="L3" s="102" t="s">
        <v>63</v>
      </c>
      <c r="M3" s="102"/>
      <c r="S3" s="54"/>
      <c r="T3" s="54"/>
    </row>
    <row r="4" spans="1:20" ht="37.75" customHeight="1" x14ac:dyDescent="0.35">
      <c r="B4" s="7" t="s">
        <v>4</v>
      </c>
      <c r="C4" s="101" t="s">
        <v>73</v>
      </c>
      <c r="D4" s="101"/>
      <c r="E4" s="101"/>
      <c r="F4" s="101"/>
      <c r="G4" s="101"/>
      <c r="J4" s="8"/>
      <c r="K4" s="8" t="s">
        <v>5</v>
      </c>
      <c r="L4" s="138" t="s">
        <v>3</v>
      </c>
      <c r="M4" s="138"/>
      <c r="S4" s="54"/>
      <c r="T4" s="54"/>
    </row>
    <row r="5" spans="1:20" s="31" customFormat="1" ht="12" customHeight="1" thickBot="1" x14ac:dyDescent="0.3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S5" s="54"/>
      <c r="T5" s="54"/>
    </row>
    <row r="6" spans="1:20" s="1" customFormat="1" ht="20.149999999999999" customHeight="1" x14ac:dyDescent="0.35">
      <c r="A6" s="136" t="s">
        <v>6</v>
      </c>
      <c r="B6" s="130" t="s">
        <v>7</v>
      </c>
      <c r="C6" s="130" t="s">
        <v>8</v>
      </c>
      <c r="D6" s="132" t="s">
        <v>9</v>
      </c>
      <c r="E6" s="134" t="s">
        <v>10</v>
      </c>
      <c r="F6" s="103" t="s">
        <v>11</v>
      </c>
      <c r="G6" s="104"/>
      <c r="H6" s="104"/>
      <c r="I6" s="104"/>
      <c r="J6" s="130" t="s">
        <v>12</v>
      </c>
      <c r="K6" s="130"/>
      <c r="L6" s="130" t="s">
        <v>13</v>
      </c>
      <c r="M6" s="139"/>
      <c r="P6" s="54"/>
      <c r="Q6" s="54"/>
      <c r="R6" s="54"/>
      <c r="S6" s="54"/>
      <c r="T6" s="54"/>
    </row>
    <row r="7" spans="1:20" ht="29.5" thickBot="1" x14ac:dyDescent="0.4">
      <c r="A7" s="137"/>
      <c r="B7" s="131"/>
      <c r="C7" s="131"/>
      <c r="D7" s="133"/>
      <c r="E7" s="135"/>
      <c r="F7" s="10" t="s">
        <v>14</v>
      </c>
      <c r="G7" s="10" t="s">
        <v>15</v>
      </c>
      <c r="H7" s="10" t="s">
        <v>16</v>
      </c>
      <c r="I7" s="10" t="s">
        <v>17</v>
      </c>
      <c r="J7" s="63" t="s">
        <v>43</v>
      </c>
      <c r="K7" s="63" t="s">
        <v>41</v>
      </c>
      <c r="L7" s="131"/>
      <c r="M7" s="140"/>
      <c r="P7" s="54"/>
      <c r="Q7" s="54"/>
      <c r="R7" s="54"/>
      <c r="S7" s="54"/>
      <c r="T7" s="54"/>
    </row>
    <row r="8" spans="1:20" ht="15" thickBot="1" x14ac:dyDescent="0.4">
      <c r="A8" s="127" t="s">
        <v>18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9"/>
      <c r="P8" s="54"/>
      <c r="Q8" s="54"/>
      <c r="R8" s="54"/>
      <c r="S8" s="54"/>
      <c r="T8" s="54"/>
    </row>
    <row r="9" spans="1:20" ht="28.75" customHeight="1" x14ac:dyDescent="0.35">
      <c r="A9" s="42">
        <v>1</v>
      </c>
      <c r="B9" s="19" t="s">
        <v>44</v>
      </c>
      <c r="C9" s="47" t="s">
        <v>64</v>
      </c>
      <c r="D9" s="66" t="s">
        <v>39</v>
      </c>
      <c r="E9" s="23">
        <v>3</v>
      </c>
      <c r="F9" s="24">
        <v>1</v>
      </c>
      <c r="G9" s="19">
        <v>1.5</v>
      </c>
      <c r="H9" s="19"/>
      <c r="I9" s="19"/>
      <c r="J9" s="19">
        <f t="shared" ref="J9:J12" si="0">SUM(F9:I9)*14</f>
        <v>35</v>
      </c>
      <c r="K9" s="19">
        <f t="shared" ref="K9:K12" si="1">E9*25-J9</f>
        <v>40</v>
      </c>
      <c r="L9" s="99" t="s">
        <v>19</v>
      </c>
      <c r="M9" s="100"/>
      <c r="P9" s="54"/>
      <c r="Q9" s="54"/>
      <c r="R9" s="54"/>
      <c r="S9" s="54"/>
      <c r="T9" s="54"/>
    </row>
    <row r="10" spans="1:20" ht="45" customHeight="1" x14ac:dyDescent="0.35">
      <c r="A10" s="41">
        <v>2</v>
      </c>
      <c r="B10" s="20" t="s">
        <v>45</v>
      </c>
      <c r="C10" s="48" t="s">
        <v>65</v>
      </c>
      <c r="D10" s="65" t="s">
        <v>15</v>
      </c>
      <c r="E10" s="21">
        <v>8</v>
      </c>
      <c r="F10" s="22">
        <v>3.5</v>
      </c>
      <c r="G10" s="20">
        <v>4</v>
      </c>
      <c r="H10" s="20"/>
      <c r="I10" s="20"/>
      <c r="J10" s="20">
        <f t="shared" si="0"/>
        <v>105</v>
      </c>
      <c r="K10" s="20">
        <f t="shared" si="1"/>
        <v>95</v>
      </c>
      <c r="L10" s="106" t="s">
        <v>20</v>
      </c>
      <c r="M10" s="107"/>
      <c r="P10" s="54"/>
      <c r="Q10" s="54"/>
      <c r="R10" s="54"/>
      <c r="S10" s="54"/>
      <c r="T10" s="54"/>
    </row>
    <row r="11" spans="1:20" ht="51" customHeight="1" x14ac:dyDescent="0.35">
      <c r="A11" s="41">
        <v>3</v>
      </c>
      <c r="B11" s="20" t="s">
        <v>46</v>
      </c>
      <c r="C11" s="48" t="s">
        <v>66</v>
      </c>
      <c r="D11" s="65" t="s">
        <v>15</v>
      </c>
      <c r="E11" s="21">
        <v>8</v>
      </c>
      <c r="F11" s="22">
        <v>3.5</v>
      </c>
      <c r="G11" s="20">
        <v>4</v>
      </c>
      <c r="H11" s="20"/>
      <c r="I11" s="20"/>
      <c r="J11" s="20">
        <f t="shared" si="0"/>
        <v>105</v>
      </c>
      <c r="K11" s="20">
        <f t="shared" si="1"/>
        <v>95</v>
      </c>
      <c r="L11" s="106" t="s">
        <v>20</v>
      </c>
      <c r="M11" s="107"/>
      <c r="P11" s="54"/>
      <c r="Q11" s="54"/>
      <c r="R11" s="54"/>
      <c r="S11" s="54"/>
      <c r="T11" s="54"/>
    </row>
    <row r="12" spans="1:20" ht="58.5" thickBot="1" x14ac:dyDescent="0.4">
      <c r="A12" s="41">
        <v>4</v>
      </c>
      <c r="B12" s="20" t="s">
        <v>47</v>
      </c>
      <c r="C12" s="48" t="s">
        <v>67</v>
      </c>
      <c r="D12" s="65" t="s">
        <v>15</v>
      </c>
      <c r="E12" s="21">
        <v>10</v>
      </c>
      <c r="F12" s="22">
        <v>5</v>
      </c>
      <c r="G12" s="20">
        <v>6</v>
      </c>
      <c r="H12" s="20"/>
      <c r="I12" s="20"/>
      <c r="J12" s="20">
        <f t="shared" si="0"/>
        <v>154</v>
      </c>
      <c r="K12" s="20">
        <f t="shared" si="1"/>
        <v>96</v>
      </c>
      <c r="L12" s="108" t="s">
        <v>19</v>
      </c>
      <c r="M12" s="109"/>
      <c r="P12" s="54"/>
      <c r="Q12" s="54"/>
      <c r="R12" s="54"/>
      <c r="S12" s="54"/>
      <c r="T12" s="54"/>
    </row>
    <row r="13" spans="1:20" ht="15" thickBot="1" x14ac:dyDescent="0.4">
      <c r="A13" s="111" t="s">
        <v>21</v>
      </c>
      <c r="B13" s="112"/>
      <c r="C13" s="112"/>
      <c r="D13" s="113"/>
      <c r="E13" s="112"/>
      <c r="F13" s="112"/>
      <c r="G13" s="112"/>
      <c r="H13" s="112"/>
      <c r="I13" s="112"/>
      <c r="J13" s="112"/>
      <c r="K13" s="112"/>
      <c r="L13" s="112"/>
      <c r="M13" s="114"/>
      <c r="O13" s="54"/>
      <c r="P13" s="54"/>
      <c r="Q13" s="54"/>
      <c r="R13" s="54"/>
      <c r="S13" s="54"/>
    </row>
    <row r="14" spans="1:20" ht="30.65" customHeight="1" x14ac:dyDescent="0.35">
      <c r="A14" s="42">
        <v>5</v>
      </c>
      <c r="B14" s="43" t="s">
        <v>58</v>
      </c>
      <c r="C14" s="47" t="s">
        <v>68</v>
      </c>
      <c r="D14" s="116" t="s">
        <v>39</v>
      </c>
      <c r="E14" s="118">
        <v>1</v>
      </c>
      <c r="F14" s="120"/>
      <c r="G14" s="142">
        <v>0.5</v>
      </c>
      <c r="H14" s="142"/>
      <c r="I14" s="142"/>
      <c r="J14" s="142">
        <f>SUM(F14:I15)*14</f>
        <v>7</v>
      </c>
      <c r="K14" s="142">
        <f>25*E14-J14</f>
        <v>18</v>
      </c>
      <c r="L14" s="122" t="s">
        <v>19</v>
      </c>
      <c r="M14" s="123"/>
      <c r="P14" s="54"/>
      <c r="Q14" s="54"/>
      <c r="R14" s="54"/>
      <c r="S14" s="54"/>
      <c r="T14" s="54"/>
    </row>
    <row r="15" spans="1:20" ht="29.5" thickBot="1" x14ac:dyDescent="0.4">
      <c r="A15" s="72">
        <v>6</v>
      </c>
      <c r="B15" s="73" t="s">
        <v>59</v>
      </c>
      <c r="C15" s="74" t="s">
        <v>69</v>
      </c>
      <c r="D15" s="117"/>
      <c r="E15" s="119"/>
      <c r="F15" s="121"/>
      <c r="G15" s="143"/>
      <c r="H15" s="143"/>
      <c r="I15" s="143"/>
      <c r="J15" s="143"/>
      <c r="K15" s="143"/>
      <c r="L15" s="124"/>
      <c r="M15" s="125"/>
      <c r="P15" s="54"/>
      <c r="Q15" s="54"/>
      <c r="R15" s="54"/>
      <c r="S15" s="54"/>
      <c r="T15" s="54"/>
    </row>
    <row r="16" spans="1:20" x14ac:dyDescent="0.35">
      <c r="A16" s="78" t="s">
        <v>22</v>
      </c>
      <c r="B16" s="79"/>
      <c r="C16" s="79"/>
      <c r="D16" s="14" t="s">
        <v>23</v>
      </c>
      <c r="E16" s="95">
        <f t="shared" ref="E16:K16" si="2">SUM(E9:E15)</f>
        <v>30</v>
      </c>
      <c r="F16" s="55">
        <f t="shared" si="2"/>
        <v>13</v>
      </c>
      <c r="G16" s="56">
        <f t="shared" si="2"/>
        <v>16</v>
      </c>
      <c r="H16" s="56">
        <f t="shared" si="2"/>
        <v>0</v>
      </c>
      <c r="I16" s="56">
        <f t="shared" si="2"/>
        <v>0</v>
      </c>
      <c r="J16" s="87">
        <f t="shared" si="2"/>
        <v>406</v>
      </c>
      <c r="K16" s="87">
        <f t="shared" si="2"/>
        <v>344</v>
      </c>
      <c r="L16" s="56" t="s">
        <v>24</v>
      </c>
      <c r="M16" s="68" t="s">
        <v>40</v>
      </c>
      <c r="P16" s="54"/>
      <c r="Q16" s="54"/>
      <c r="R16" s="54"/>
      <c r="S16" s="54"/>
      <c r="T16" s="54"/>
    </row>
    <row r="17" spans="1:20" ht="15" thickBot="1" x14ac:dyDescent="0.4">
      <c r="A17" s="80"/>
      <c r="B17" s="81"/>
      <c r="C17" s="81"/>
      <c r="D17" s="15" t="s">
        <v>25</v>
      </c>
      <c r="E17" s="96"/>
      <c r="F17" s="57">
        <f>COUNT(F9:F15)</f>
        <v>4</v>
      </c>
      <c r="G17" s="16">
        <f>COUNT(G9:G15)</f>
        <v>5</v>
      </c>
      <c r="H17" s="16">
        <f>COUNT(H9:H15)</f>
        <v>0</v>
      </c>
      <c r="I17" s="16">
        <f>COUNT(I9:I15)</f>
        <v>0</v>
      </c>
      <c r="J17" s="97"/>
      <c r="K17" s="97"/>
      <c r="L17" s="17">
        <f>COUNTIF(L9:M16,"=E")</f>
        <v>3</v>
      </c>
      <c r="M17" s="18">
        <f>COUNTIF(L9:M16,"=V")+COUNTIF(L9:M16,"=C")</f>
        <v>2</v>
      </c>
      <c r="P17" s="54"/>
      <c r="Q17" s="54"/>
      <c r="R17" s="54"/>
      <c r="S17" s="54"/>
      <c r="T17" s="54"/>
    </row>
    <row r="18" spans="1:20" ht="15.75" customHeight="1" thickBot="1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P18" s="27"/>
      <c r="Q18" s="12"/>
      <c r="R18" s="26"/>
      <c r="S18" s="26"/>
      <c r="T18" s="26"/>
    </row>
    <row r="19" spans="1:20" ht="15.75" customHeight="1" x14ac:dyDescent="0.35">
      <c r="B19" s="83" t="s">
        <v>26</v>
      </c>
      <c r="C19" s="38" t="s">
        <v>27</v>
      </c>
      <c r="D19" s="86">
        <f>SUM(F9:I12)</f>
        <v>28.5</v>
      </c>
      <c r="E19" s="87"/>
      <c r="F19" s="87"/>
      <c r="G19" s="87"/>
      <c r="H19" s="87"/>
      <c r="I19" s="87"/>
      <c r="J19" s="87"/>
      <c r="K19" s="87"/>
      <c r="L19" s="87"/>
      <c r="M19" s="88"/>
      <c r="P19" s="27"/>
      <c r="Q19" s="12"/>
      <c r="R19" s="26"/>
      <c r="S19" s="26"/>
      <c r="T19" s="26"/>
    </row>
    <row r="20" spans="1:20" ht="15.75" customHeight="1" x14ac:dyDescent="0.35">
      <c r="B20" s="84"/>
      <c r="C20" s="39" t="s">
        <v>28</v>
      </c>
      <c r="D20" s="89">
        <f>SUM(F14:I15)</f>
        <v>0.5</v>
      </c>
      <c r="E20" s="90"/>
      <c r="F20" s="90"/>
      <c r="G20" s="90"/>
      <c r="H20" s="90"/>
      <c r="I20" s="90"/>
      <c r="J20" s="90"/>
      <c r="K20" s="90"/>
      <c r="L20" s="90"/>
      <c r="M20" s="91"/>
      <c r="P20" s="27"/>
      <c r="Q20" s="12"/>
      <c r="R20" s="26"/>
      <c r="S20" s="26"/>
      <c r="T20" s="26"/>
    </row>
    <row r="21" spans="1:20" ht="15.75" customHeight="1" thickBot="1" x14ac:dyDescent="0.4">
      <c r="B21" s="85"/>
      <c r="C21" s="40" t="s">
        <v>29</v>
      </c>
      <c r="D21" s="92">
        <v>0</v>
      </c>
      <c r="E21" s="93"/>
      <c r="F21" s="93"/>
      <c r="G21" s="93"/>
      <c r="H21" s="93"/>
      <c r="I21" s="93"/>
      <c r="J21" s="93"/>
      <c r="K21" s="93"/>
      <c r="L21" s="93"/>
      <c r="M21" s="94"/>
      <c r="P21" s="27"/>
      <c r="Q21" s="12"/>
      <c r="R21" s="26"/>
      <c r="S21" s="26"/>
      <c r="T21" s="26"/>
    </row>
    <row r="22" spans="1:20" s="31" customFormat="1" ht="15.75" customHeight="1" x14ac:dyDescent="0.25">
      <c r="A22" s="28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P22" s="35"/>
      <c r="Q22" s="36"/>
      <c r="R22" s="37"/>
      <c r="S22" s="37"/>
      <c r="T22" s="37"/>
    </row>
    <row r="23" spans="1:20" ht="18" customHeight="1" x14ac:dyDescent="0.35">
      <c r="B23" s="4" t="s">
        <v>30</v>
      </c>
      <c r="C23" s="9"/>
      <c r="D23" s="1"/>
      <c r="E23" s="115" t="s">
        <v>31</v>
      </c>
      <c r="F23" s="115"/>
      <c r="G23" s="4"/>
      <c r="H23" s="1"/>
      <c r="I23" s="1"/>
      <c r="J23" s="110" t="s">
        <v>32</v>
      </c>
      <c r="K23" s="110"/>
      <c r="L23" s="110"/>
      <c r="M23" s="110"/>
      <c r="P23" s="13"/>
      <c r="Q23" s="12"/>
      <c r="R23" s="105"/>
      <c r="S23" s="105"/>
      <c r="T23" s="105"/>
    </row>
    <row r="24" spans="1:20" ht="54" customHeight="1" x14ac:dyDescent="0.35">
      <c r="B24" s="82" t="s">
        <v>42</v>
      </c>
      <c r="C24" s="82"/>
      <c r="D24" s="75" t="s">
        <v>60</v>
      </c>
      <c r="E24" s="75"/>
      <c r="F24" s="75"/>
      <c r="G24" s="75"/>
      <c r="H24" s="75"/>
      <c r="I24" s="75"/>
      <c r="J24" s="98" t="s">
        <v>61</v>
      </c>
      <c r="K24" s="98"/>
      <c r="L24" s="98"/>
      <c r="M24" s="98"/>
      <c r="P24" s="13"/>
      <c r="Q24" s="12"/>
      <c r="R24" s="13"/>
      <c r="S24" s="13"/>
      <c r="T24" s="13"/>
    </row>
    <row r="25" spans="1:20" ht="15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11"/>
      <c r="Q25" s="12"/>
      <c r="R25" s="13"/>
      <c r="S25" s="13"/>
      <c r="T25" s="13"/>
    </row>
    <row r="26" spans="1:20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11"/>
      <c r="Q26" s="12"/>
      <c r="R26" s="13"/>
      <c r="S26" s="13"/>
      <c r="T26" s="13"/>
    </row>
    <row r="27" spans="1:20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20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20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0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0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0" ht="15" customHeight="1" x14ac:dyDescent="0.35">
      <c r="B32" s="1"/>
      <c r="C32" s="1"/>
      <c r="H32" s="4"/>
      <c r="I32" s="4"/>
      <c r="J32" s="1"/>
      <c r="K32" s="1"/>
      <c r="L32" s="1"/>
    </row>
    <row r="33" spans="1:13" ht="15" customHeight="1" x14ac:dyDescent="0.35">
      <c r="B33" s="1"/>
      <c r="C33" s="1"/>
      <c r="H33" s="4"/>
      <c r="I33" s="4"/>
      <c r="J33" s="1"/>
      <c r="K33" s="1"/>
      <c r="L33" s="1"/>
    </row>
    <row r="34" spans="1:13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46" spans="1:13" ht="15" customHeight="1" x14ac:dyDescent="0.35">
      <c r="A46" s="76" t="s">
        <v>33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7" spans="1:13" x14ac:dyDescent="0.35">
      <c r="A47" s="77" t="s">
        <v>35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</row>
  </sheetData>
  <sheetProtection algorithmName="SHA-512" hashValue="GbqI6zw1x3cggrnnWzEW35NwuOsNiv9VUARwS5fU76LNC3X2fFWJFLYtfRpmXSxKFhQZVKY6EOIkIrHo09Alnw==" saltValue="GvwFQg1FRE2YJ2X1SxDxSA==" spinCount="100000" sheet="1" formatCells="0" formatRows="0" insertRows="0" insertHyperlinks="0" deleteRows="0" sort="0" autoFilter="0" pivotTables="0"/>
  <protectedRanges>
    <protectedRange sqref="C3:G4 D2 L2:M2 D24 J24 K1:L1 A9:C12 E14:XFD15 E9:XFD12 A14:C15" name="Editabil"/>
    <protectedRange sqref="D9:D12" name="Editabil_3_4"/>
    <protectedRange sqref="D14:D15" name="Editabil_3_5"/>
  </protectedRanges>
  <mergeCells count="48">
    <mergeCell ref="G14:G15"/>
    <mergeCell ref="H14:H15"/>
    <mergeCell ref="K14:K15"/>
    <mergeCell ref="J14:J15"/>
    <mergeCell ref="I14:I15"/>
    <mergeCell ref="K1:L1"/>
    <mergeCell ref="B2:C2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4:M4"/>
    <mergeCell ref="J6:K6"/>
    <mergeCell ref="L6:M7"/>
    <mergeCell ref="D1:H1"/>
    <mergeCell ref="L9:M9"/>
    <mergeCell ref="C3:G3"/>
    <mergeCell ref="L3:M3"/>
    <mergeCell ref="F6:I6"/>
    <mergeCell ref="R23:T23"/>
    <mergeCell ref="L10:M10"/>
    <mergeCell ref="L11:M11"/>
    <mergeCell ref="L12:M12"/>
    <mergeCell ref="J23:M23"/>
    <mergeCell ref="K16:K17"/>
    <mergeCell ref="A13:M13"/>
    <mergeCell ref="E23:F23"/>
    <mergeCell ref="D14:D15"/>
    <mergeCell ref="E14:E15"/>
    <mergeCell ref="F14:F15"/>
    <mergeCell ref="L14:M15"/>
    <mergeCell ref="D24:I24"/>
    <mergeCell ref="A46:M46"/>
    <mergeCell ref="A47:M47"/>
    <mergeCell ref="A16:C17"/>
    <mergeCell ref="B24:C24"/>
    <mergeCell ref="B19:B21"/>
    <mergeCell ref="D19:M19"/>
    <mergeCell ref="D20:M20"/>
    <mergeCell ref="D21:M21"/>
    <mergeCell ref="E16:E17"/>
    <mergeCell ref="J16:J17"/>
    <mergeCell ref="J24:M24"/>
  </mergeCells>
  <conditionalFormatting sqref="D9:D12 D14">
    <cfRule type="cellIs" dxfId="13" priority="1" operator="equal">
      <formula>"C'"</formula>
    </cfRule>
    <cfRule type="cellIs" dxfId="12" priority="2" operator="equal">
      <formula>"S"</formula>
    </cfRule>
    <cfRule type="cellIs" dxfId="11" priority="3" operator="equal">
      <formula>"C"</formula>
    </cfRule>
    <cfRule type="cellIs" dxfId="10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2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6CD-7B21-4F7E-932C-50632605B570}">
  <dimension ref="A1:T52"/>
  <sheetViews>
    <sheetView tabSelected="1" topLeftCell="A7" zoomScale="86" zoomScaleNormal="86" zoomScaleSheetLayoutView="70" workbookViewId="0">
      <selection activeCell="D25" sqref="D25:M25"/>
    </sheetView>
  </sheetViews>
  <sheetFormatPr defaultRowHeight="14.5" x14ac:dyDescent="0.35"/>
  <cols>
    <col min="1" max="1" width="4.6328125" style="6" customWidth="1"/>
    <col min="2" max="2" width="19.453125" bestFit="1" customWidth="1"/>
    <col min="3" max="3" width="44.08984375" customWidth="1"/>
    <col min="4" max="4" width="10.453125" customWidth="1"/>
    <col min="5" max="5" width="6" customWidth="1"/>
    <col min="6" max="6" width="7.54296875" customWidth="1"/>
    <col min="7" max="7" width="5.54296875" customWidth="1"/>
    <col min="8" max="8" width="6.36328125" customWidth="1"/>
    <col min="9" max="9" width="5.54296875" customWidth="1"/>
    <col min="10" max="10" width="11.453125" customWidth="1"/>
    <col min="11" max="11" width="10.453125" customWidth="1"/>
    <col min="12" max="12" width="3.36328125" style="6" customWidth="1"/>
    <col min="13" max="13" width="8.90625" style="6" customWidth="1"/>
    <col min="20" max="20" width="10.08984375" customWidth="1"/>
  </cols>
  <sheetData>
    <row r="1" spans="1:20" ht="63" customHeight="1" x14ac:dyDescent="0.45">
      <c r="B1" s="3"/>
      <c r="C1" s="4"/>
      <c r="D1" s="141" t="str">
        <f>Sem_I!D1</f>
        <v>Plan de învățământ an pregătitor</v>
      </c>
      <c r="E1" s="141"/>
      <c r="F1" s="141"/>
      <c r="G1" s="141"/>
      <c r="H1" s="141"/>
      <c r="I1" s="2"/>
      <c r="J1" s="5"/>
      <c r="K1" s="144"/>
      <c r="L1" s="144"/>
      <c r="P1" s="53"/>
      <c r="Q1" s="53"/>
      <c r="R1" s="53"/>
      <c r="S1" s="53"/>
      <c r="T1" s="53"/>
    </row>
    <row r="2" spans="1:20" ht="15" customHeight="1" x14ac:dyDescent="0.35">
      <c r="B2" s="101"/>
      <c r="C2" s="101"/>
      <c r="D2" s="115" t="str">
        <f>Sem_I!D2</f>
        <v>2025 - 2026</v>
      </c>
      <c r="E2" s="115"/>
      <c r="F2" s="115"/>
      <c r="G2" s="115"/>
      <c r="H2" s="115"/>
      <c r="J2" s="8"/>
      <c r="K2" s="8" t="s">
        <v>0</v>
      </c>
      <c r="L2" s="101" t="str">
        <f>Sem_I!L2</f>
        <v>2025 - 2026</v>
      </c>
      <c r="M2" s="101"/>
      <c r="P2" s="54"/>
      <c r="Q2" s="54"/>
      <c r="R2" s="54"/>
      <c r="S2" s="54"/>
      <c r="T2" s="54"/>
    </row>
    <row r="3" spans="1:20" x14ac:dyDescent="0.35">
      <c r="B3" s="7" t="s">
        <v>1</v>
      </c>
      <c r="C3" s="101" t="str">
        <f>Sem_I!C3</f>
        <v>Limbă și Literatură / Language and Literature</v>
      </c>
      <c r="D3" s="101"/>
      <c r="E3" s="101"/>
      <c r="F3" s="101"/>
      <c r="G3" s="101"/>
      <c r="J3" s="8"/>
      <c r="K3" s="8" t="s">
        <v>2</v>
      </c>
      <c r="L3" s="152" t="s">
        <v>63</v>
      </c>
      <c r="M3" s="152"/>
      <c r="S3" s="54"/>
      <c r="T3" s="54"/>
    </row>
    <row r="4" spans="1:20" ht="24" customHeight="1" x14ac:dyDescent="0.35">
      <c r="B4" s="7" t="s">
        <v>4</v>
      </c>
      <c r="C4" s="101" t="str">
        <f>Sem_I!C4</f>
        <v>Anul Pregătitor de Limba Română pentru Cetățenii Străini / Preparatory Year of Romanian Language for Foreign Citizens</v>
      </c>
      <c r="D4" s="101"/>
      <c r="E4" s="101"/>
      <c r="F4" s="101"/>
      <c r="G4" s="101"/>
      <c r="J4" s="8"/>
      <c r="K4" s="8" t="s">
        <v>5</v>
      </c>
      <c r="L4" s="138" t="s">
        <v>34</v>
      </c>
      <c r="M4" s="138"/>
      <c r="S4" s="54"/>
      <c r="T4" s="54"/>
    </row>
    <row r="5" spans="1:20" s="31" customFormat="1" ht="12" customHeight="1" thickBot="1" x14ac:dyDescent="0.3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S5" s="54"/>
      <c r="T5" s="54"/>
    </row>
    <row r="6" spans="1:20" s="1" customFormat="1" ht="20.149999999999999" customHeight="1" x14ac:dyDescent="0.35">
      <c r="A6" s="136" t="s">
        <v>6</v>
      </c>
      <c r="B6" s="130" t="s">
        <v>7</v>
      </c>
      <c r="C6" s="130" t="s">
        <v>8</v>
      </c>
      <c r="D6" s="130" t="s">
        <v>9</v>
      </c>
      <c r="E6" s="134" t="s">
        <v>10</v>
      </c>
      <c r="F6" s="103" t="s">
        <v>11</v>
      </c>
      <c r="G6" s="104"/>
      <c r="H6" s="104"/>
      <c r="I6" s="104"/>
      <c r="J6" s="130" t="s">
        <v>12</v>
      </c>
      <c r="K6" s="130"/>
      <c r="L6" s="130" t="s">
        <v>13</v>
      </c>
      <c r="M6" s="139"/>
      <c r="P6" s="54"/>
      <c r="Q6" s="54"/>
      <c r="R6" s="54"/>
      <c r="S6" s="54"/>
      <c r="T6" s="54"/>
    </row>
    <row r="7" spans="1:20" ht="29.5" thickBot="1" x14ac:dyDescent="0.4">
      <c r="A7" s="148"/>
      <c r="B7" s="149"/>
      <c r="C7" s="149"/>
      <c r="D7" s="149"/>
      <c r="E7" s="150"/>
      <c r="F7" s="61" t="s">
        <v>14</v>
      </c>
      <c r="G7" s="61" t="s">
        <v>15</v>
      </c>
      <c r="H7" s="61" t="s">
        <v>16</v>
      </c>
      <c r="I7" s="61" t="s">
        <v>17</v>
      </c>
      <c r="J7" s="64" t="s">
        <v>43</v>
      </c>
      <c r="K7" s="64" t="s">
        <v>41</v>
      </c>
      <c r="L7" s="149"/>
      <c r="M7" s="151"/>
      <c r="P7" s="54"/>
      <c r="Q7" s="54"/>
      <c r="R7" s="54"/>
      <c r="S7" s="54"/>
      <c r="T7" s="54"/>
    </row>
    <row r="8" spans="1:20" ht="15" thickBot="1" x14ac:dyDescent="0.4">
      <c r="A8" s="145" t="s">
        <v>18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7"/>
      <c r="P8" s="54"/>
      <c r="Q8" s="54"/>
      <c r="R8" s="54"/>
      <c r="S8" s="54"/>
      <c r="T8" s="54"/>
    </row>
    <row r="9" spans="1:20" ht="27" customHeight="1" x14ac:dyDescent="0.35">
      <c r="A9" s="42">
        <v>1</v>
      </c>
      <c r="B9" s="19" t="s">
        <v>48</v>
      </c>
      <c r="C9" s="47" t="s">
        <v>71</v>
      </c>
      <c r="D9" s="66" t="s">
        <v>39</v>
      </c>
      <c r="E9" s="50">
        <v>4</v>
      </c>
      <c r="F9" s="49">
        <v>1</v>
      </c>
      <c r="G9" s="19">
        <v>1.5</v>
      </c>
      <c r="H9" s="19"/>
      <c r="I9" s="19"/>
      <c r="J9" s="62">
        <f t="shared" ref="J9:J13" si="0">SUM(F9:I9)*14</f>
        <v>35</v>
      </c>
      <c r="K9" s="62">
        <f t="shared" ref="K9:K13" si="1">E9*25-J9</f>
        <v>65</v>
      </c>
      <c r="L9" s="99" t="s">
        <v>19</v>
      </c>
      <c r="M9" s="100"/>
      <c r="P9" s="54"/>
      <c r="Q9" s="54"/>
      <c r="R9" s="54"/>
      <c r="S9" s="54"/>
      <c r="T9" s="54"/>
    </row>
    <row r="10" spans="1:20" ht="41.4" customHeight="1" x14ac:dyDescent="0.35">
      <c r="A10" s="67">
        <v>2</v>
      </c>
      <c r="B10" s="59" t="s">
        <v>49</v>
      </c>
      <c r="C10" s="60" t="s">
        <v>72</v>
      </c>
      <c r="D10" s="69" t="s">
        <v>15</v>
      </c>
      <c r="E10" s="70">
        <v>4</v>
      </c>
      <c r="F10" s="71">
        <v>1</v>
      </c>
      <c r="G10" s="59">
        <v>1.5</v>
      </c>
      <c r="H10" s="59"/>
      <c r="I10" s="59"/>
      <c r="J10" s="20">
        <f t="shared" si="0"/>
        <v>35</v>
      </c>
      <c r="K10" s="20">
        <f t="shared" si="1"/>
        <v>65</v>
      </c>
      <c r="L10" s="106" t="s">
        <v>20</v>
      </c>
      <c r="M10" s="107"/>
      <c r="P10" s="54"/>
      <c r="Q10" s="54"/>
      <c r="R10" s="54"/>
      <c r="S10" s="54"/>
      <c r="T10" s="54"/>
    </row>
    <row r="11" spans="1:20" ht="43.5" x14ac:dyDescent="0.35">
      <c r="A11" s="41">
        <v>3</v>
      </c>
      <c r="B11" s="20" t="s">
        <v>50</v>
      </c>
      <c r="C11" s="48" t="s">
        <v>74</v>
      </c>
      <c r="D11" s="65" t="s">
        <v>15</v>
      </c>
      <c r="E11" s="51">
        <v>4</v>
      </c>
      <c r="F11" s="52">
        <v>1</v>
      </c>
      <c r="G11" s="20">
        <v>1.5</v>
      </c>
      <c r="H11" s="20"/>
      <c r="I11" s="20"/>
      <c r="J11" s="20">
        <f t="shared" si="0"/>
        <v>35</v>
      </c>
      <c r="K11" s="20">
        <f t="shared" si="1"/>
        <v>65</v>
      </c>
      <c r="L11" s="108" t="s">
        <v>20</v>
      </c>
      <c r="M11" s="109"/>
      <c r="P11" s="54"/>
      <c r="Q11" s="54"/>
      <c r="R11" s="54"/>
      <c r="S11" s="54"/>
      <c r="T11" s="54"/>
    </row>
    <row r="12" spans="1:20" ht="58" x14ac:dyDescent="0.35">
      <c r="A12" s="41">
        <v>4</v>
      </c>
      <c r="B12" s="20" t="s">
        <v>51</v>
      </c>
      <c r="C12" s="48" t="s">
        <v>75</v>
      </c>
      <c r="D12" s="65" t="s">
        <v>15</v>
      </c>
      <c r="E12" s="51">
        <v>5</v>
      </c>
      <c r="F12" s="52">
        <v>2</v>
      </c>
      <c r="G12" s="20">
        <v>2.5</v>
      </c>
      <c r="H12" s="20"/>
      <c r="I12" s="20"/>
      <c r="J12" s="20">
        <f t="shared" si="0"/>
        <v>63</v>
      </c>
      <c r="K12" s="20">
        <f t="shared" si="1"/>
        <v>62</v>
      </c>
      <c r="L12" s="108" t="s">
        <v>19</v>
      </c>
      <c r="M12" s="109"/>
      <c r="P12" s="54"/>
      <c r="Q12" s="54"/>
      <c r="R12" s="54"/>
      <c r="S12" s="54"/>
      <c r="T12" s="54"/>
    </row>
    <row r="13" spans="1:20" ht="44" thickBot="1" x14ac:dyDescent="0.4">
      <c r="A13" s="41">
        <v>5</v>
      </c>
      <c r="B13" s="20" t="s">
        <v>52</v>
      </c>
      <c r="C13" s="48" t="s">
        <v>76</v>
      </c>
      <c r="D13" s="65" t="s">
        <v>15</v>
      </c>
      <c r="E13" s="51">
        <v>5</v>
      </c>
      <c r="F13" s="52">
        <v>2</v>
      </c>
      <c r="G13" s="20">
        <v>2.5</v>
      </c>
      <c r="H13" s="20"/>
      <c r="I13" s="20"/>
      <c r="J13" s="20">
        <f t="shared" si="0"/>
        <v>63</v>
      </c>
      <c r="K13" s="20">
        <f t="shared" si="1"/>
        <v>62</v>
      </c>
      <c r="L13" s="108" t="s">
        <v>20</v>
      </c>
      <c r="M13" s="109"/>
      <c r="P13" s="54"/>
      <c r="Q13" s="54"/>
      <c r="R13" s="54"/>
      <c r="S13" s="54"/>
      <c r="T13" s="54"/>
    </row>
    <row r="14" spans="1:20" ht="15" customHeight="1" thickBot="1" x14ac:dyDescent="0.4">
      <c r="A14" s="153" t="s">
        <v>21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5"/>
      <c r="P14" s="54"/>
      <c r="Q14" s="54"/>
      <c r="R14" s="54"/>
      <c r="S14" s="54"/>
      <c r="T14" s="54"/>
    </row>
    <row r="15" spans="1:20" ht="42.65" customHeight="1" x14ac:dyDescent="0.35">
      <c r="A15" s="42">
        <v>6</v>
      </c>
      <c r="B15" s="19" t="s">
        <v>53</v>
      </c>
      <c r="C15" s="47" t="s">
        <v>77</v>
      </c>
      <c r="D15" s="116" t="s">
        <v>15</v>
      </c>
      <c r="E15" s="118">
        <v>8</v>
      </c>
      <c r="F15" s="120">
        <v>6</v>
      </c>
      <c r="G15" s="142">
        <v>6.5</v>
      </c>
      <c r="H15" s="142"/>
      <c r="I15" s="142"/>
      <c r="J15" s="142">
        <f>SUM(F15:I19)*14</f>
        <v>175</v>
      </c>
      <c r="K15" s="142">
        <f>25*E15-J15</f>
        <v>25</v>
      </c>
      <c r="L15" s="122" t="s">
        <v>19</v>
      </c>
      <c r="M15" s="123"/>
      <c r="P15" s="54"/>
      <c r="Q15" s="54"/>
      <c r="R15" s="54"/>
      <c r="S15" s="54"/>
      <c r="T15" s="54"/>
    </row>
    <row r="16" spans="1:20" ht="28.25" customHeight="1" x14ac:dyDescent="0.35">
      <c r="A16" s="67">
        <v>7</v>
      </c>
      <c r="B16" s="59" t="s">
        <v>54</v>
      </c>
      <c r="C16" s="60" t="s">
        <v>78</v>
      </c>
      <c r="D16" s="117"/>
      <c r="E16" s="119"/>
      <c r="F16" s="121"/>
      <c r="G16" s="143"/>
      <c r="H16" s="143"/>
      <c r="I16" s="143"/>
      <c r="J16" s="143"/>
      <c r="K16" s="143"/>
      <c r="L16" s="124"/>
      <c r="M16" s="125"/>
      <c r="P16" s="54"/>
      <c r="Q16" s="54"/>
      <c r="R16" s="54"/>
      <c r="S16" s="54"/>
      <c r="T16" s="54"/>
    </row>
    <row r="17" spans="1:20" ht="48" customHeight="1" x14ac:dyDescent="0.35">
      <c r="A17" s="41">
        <v>8</v>
      </c>
      <c r="B17" s="20" t="s">
        <v>55</v>
      </c>
      <c r="C17" s="48" t="s">
        <v>79</v>
      </c>
      <c r="D17" s="117"/>
      <c r="E17" s="119"/>
      <c r="F17" s="121"/>
      <c r="G17" s="143"/>
      <c r="H17" s="143"/>
      <c r="I17" s="143"/>
      <c r="J17" s="143"/>
      <c r="K17" s="143"/>
      <c r="L17" s="124"/>
      <c r="M17" s="125"/>
      <c r="P17" s="54"/>
      <c r="Q17" s="54"/>
      <c r="R17" s="54"/>
      <c r="S17" s="54"/>
      <c r="T17" s="54"/>
    </row>
    <row r="18" spans="1:20" ht="27" customHeight="1" x14ac:dyDescent="0.35">
      <c r="A18" s="41">
        <v>9</v>
      </c>
      <c r="B18" s="20" t="s">
        <v>56</v>
      </c>
      <c r="C18" s="48" t="s">
        <v>81</v>
      </c>
      <c r="D18" s="117"/>
      <c r="E18" s="119"/>
      <c r="F18" s="121"/>
      <c r="G18" s="143"/>
      <c r="H18" s="143"/>
      <c r="I18" s="143"/>
      <c r="J18" s="143"/>
      <c r="K18" s="143"/>
      <c r="L18" s="124"/>
      <c r="M18" s="125"/>
      <c r="P18" s="54"/>
      <c r="Q18" s="54"/>
      <c r="R18" s="54"/>
      <c r="S18" s="54"/>
      <c r="T18" s="54"/>
    </row>
    <row r="19" spans="1:20" ht="28.25" customHeight="1" thickBot="1" x14ac:dyDescent="0.4">
      <c r="A19" s="41">
        <v>10</v>
      </c>
      <c r="B19" s="20" t="s">
        <v>57</v>
      </c>
      <c r="C19" s="48" t="s">
        <v>80</v>
      </c>
      <c r="D19" s="156"/>
      <c r="E19" s="157"/>
      <c r="F19" s="158"/>
      <c r="G19" s="159"/>
      <c r="H19" s="159"/>
      <c r="I19" s="159"/>
      <c r="J19" s="159"/>
      <c r="K19" s="159"/>
      <c r="L19" s="164"/>
      <c r="M19" s="165"/>
      <c r="P19" s="54"/>
      <c r="Q19" s="54"/>
      <c r="R19" s="54"/>
      <c r="S19" s="54"/>
      <c r="T19" s="54"/>
    </row>
    <row r="20" spans="1:20" ht="21.75" customHeight="1" x14ac:dyDescent="0.35">
      <c r="A20" s="78" t="s">
        <v>22</v>
      </c>
      <c r="B20" s="79"/>
      <c r="C20" s="79"/>
      <c r="D20" s="14" t="s">
        <v>23</v>
      </c>
      <c r="E20" s="95">
        <f t="shared" ref="E20:K20" si="2">SUM(E9:E19)</f>
        <v>30</v>
      </c>
      <c r="F20" s="55">
        <f t="shared" si="2"/>
        <v>13</v>
      </c>
      <c r="G20" s="56">
        <f t="shared" si="2"/>
        <v>16</v>
      </c>
      <c r="H20" s="56">
        <f t="shared" si="2"/>
        <v>0</v>
      </c>
      <c r="I20" s="56">
        <f t="shared" si="2"/>
        <v>0</v>
      </c>
      <c r="J20" s="87">
        <f t="shared" si="2"/>
        <v>406</v>
      </c>
      <c r="K20" s="87">
        <f t="shared" si="2"/>
        <v>344</v>
      </c>
      <c r="L20" s="56" t="s">
        <v>24</v>
      </c>
      <c r="M20" s="58" t="s">
        <v>40</v>
      </c>
      <c r="P20" s="54"/>
      <c r="Q20" s="54"/>
      <c r="R20" s="54"/>
      <c r="S20" s="54"/>
      <c r="T20" s="54"/>
    </row>
    <row r="21" spans="1:20" ht="14.25" customHeight="1" thickBot="1" x14ac:dyDescent="0.4">
      <c r="A21" s="80"/>
      <c r="B21" s="81"/>
      <c r="C21" s="81"/>
      <c r="D21" s="15" t="s">
        <v>25</v>
      </c>
      <c r="E21" s="96"/>
      <c r="F21" s="57">
        <f>COUNT(F9:F19)</f>
        <v>6</v>
      </c>
      <c r="G21" s="16">
        <f>COUNT(G9:G19)</f>
        <v>6</v>
      </c>
      <c r="H21" s="16">
        <f>COUNT(H9:H19)</f>
        <v>0</v>
      </c>
      <c r="I21" s="16">
        <f>COUNT(I9:I19)</f>
        <v>0</v>
      </c>
      <c r="J21" s="97"/>
      <c r="K21" s="97"/>
      <c r="L21" s="17">
        <f>COUNTIF(L9:M19,"=E")</f>
        <v>3</v>
      </c>
      <c r="M21" s="18">
        <f>COUNTIF(L9:M19,"=V")+COUNTIF(L9:M19,"=C")</f>
        <v>3</v>
      </c>
      <c r="P21" s="54"/>
      <c r="Q21" s="54"/>
      <c r="R21" s="54"/>
      <c r="S21" s="54"/>
      <c r="T21" s="54"/>
    </row>
    <row r="22" spans="1:20" ht="15.75" customHeight="1" thickBot="1" x14ac:dyDescent="0.4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P22" s="27"/>
      <c r="Q22" s="12"/>
      <c r="R22" s="26"/>
      <c r="S22" s="26"/>
      <c r="T22" s="26"/>
    </row>
    <row r="23" spans="1:20" ht="15" customHeight="1" thickBot="1" x14ac:dyDescent="0.4">
      <c r="A23" s="25"/>
      <c r="B23" s="160" t="s">
        <v>82</v>
      </c>
      <c r="C23" s="161"/>
      <c r="D23" s="162" t="s">
        <v>37</v>
      </c>
      <c r="E23" s="163"/>
      <c r="F23" s="163"/>
      <c r="G23" s="44"/>
      <c r="H23" s="44"/>
      <c r="I23" s="44"/>
      <c r="J23" s="44"/>
      <c r="K23" s="44"/>
      <c r="L23" s="45"/>
      <c r="M23" s="46"/>
      <c r="P23" s="13"/>
      <c r="Q23" s="12"/>
      <c r="R23" s="13"/>
      <c r="S23" s="13"/>
      <c r="T23" s="13"/>
    </row>
    <row r="24" spans="1:20" ht="15" customHeight="1" thickBot="1" x14ac:dyDescent="0.4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7"/>
      <c r="Q24" s="12"/>
      <c r="R24" s="26"/>
      <c r="S24" s="26"/>
      <c r="T24" s="26"/>
    </row>
    <row r="25" spans="1:20" ht="15.75" customHeight="1" x14ac:dyDescent="0.35">
      <c r="B25" s="83" t="s">
        <v>26</v>
      </c>
      <c r="C25" s="38" t="str">
        <f>Sem_I!C19</f>
        <v>Discipline Obligatorii:</v>
      </c>
      <c r="D25" s="86">
        <f>SUM(F9:I13)</f>
        <v>16.5</v>
      </c>
      <c r="E25" s="87"/>
      <c r="F25" s="87"/>
      <c r="G25" s="87"/>
      <c r="H25" s="87"/>
      <c r="I25" s="87"/>
      <c r="J25" s="87"/>
      <c r="K25" s="87"/>
      <c r="L25" s="87"/>
      <c r="M25" s="88"/>
      <c r="P25" s="27"/>
      <c r="Q25" s="12"/>
      <c r="R25" s="26"/>
      <c r="S25" s="26"/>
      <c r="T25" s="26"/>
    </row>
    <row r="26" spans="1:20" ht="15.75" customHeight="1" x14ac:dyDescent="0.35">
      <c r="B26" s="84"/>
      <c r="C26" s="39" t="str">
        <f>Sem_I!C20</f>
        <v>Discipline Opționale:</v>
      </c>
      <c r="D26" s="167">
        <f>SUM(F15:I19)</f>
        <v>12.5</v>
      </c>
      <c r="E26" s="168"/>
      <c r="F26" s="168"/>
      <c r="G26" s="168"/>
      <c r="H26" s="168"/>
      <c r="I26" s="168"/>
      <c r="J26" s="168"/>
      <c r="K26" s="168"/>
      <c r="L26" s="168"/>
      <c r="M26" s="169"/>
      <c r="P26" s="27"/>
      <c r="Q26" s="12"/>
      <c r="R26" s="26"/>
      <c r="S26" s="26"/>
      <c r="T26" s="26"/>
    </row>
    <row r="27" spans="1:20" ht="15.75" customHeight="1" thickBot="1" x14ac:dyDescent="0.4">
      <c r="B27" s="85"/>
      <c r="C27" s="40" t="str">
        <f>Sem_I!C21</f>
        <v>Discipline Facultative:</v>
      </c>
      <c r="D27" s="170">
        <v>0</v>
      </c>
      <c r="E27" s="97"/>
      <c r="F27" s="97"/>
      <c r="G27" s="97"/>
      <c r="H27" s="97"/>
      <c r="I27" s="97"/>
      <c r="J27" s="97"/>
      <c r="K27" s="97"/>
      <c r="L27" s="97"/>
      <c r="M27" s="171"/>
      <c r="P27" s="27"/>
      <c r="Q27" s="12"/>
      <c r="R27" s="26"/>
      <c r="S27" s="26"/>
      <c r="T27" s="26"/>
    </row>
    <row r="28" spans="1:20" s="31" customFormat="1" ht="15.75" customHeight="1" x14ac:dyDescent="0.25">
      <c r="A28" s="2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P28" s="35"/>
      <c r="Q28" s="36"/>
      <c r="R28" s="37"/>
      <c r="S28" s="37"/>
      <c r="T28" s="37"/>
    </row>
    <row r="29" spans="1:20" ht="18" customHeight="1" x14ac:dyDescent="0.35">
      <c r="B29" s="4" t="s">
        <v>30</v>
      </c>
      <c r="C29" s="9"/>
      <c r="D29" s="1"/>
      <c r="E29" s="115" t="s">
        <v>31</v>
      </c>
      <c r="F29" s="115"/>
      <c r="G29" s="4"/>
      <c r="H29" s="1"/>
      <c r="I29" s="1"/>
      <c r="J29" s="110" t="s">
        <v>32</v>
      </c>
      <c r="K29" s="110"/>
      <c r="L29" s="110"/>
      <c r="M29" s="110"/>
      <c r="P29" s="13"/>
      <c r="Q29" s="12"/>
      <c r="R29" s="105"/>
      <c r="S29" s="105"/>
      <c r="T29" s="105"/>
    </row>
    <row r="30" spans="1:20" ht="58.5" customHeight="1" x14ac:dyDescent="0.35">
      <c r="B30" s="82" t="str">
        <f>Sem_I!B24</f>
        <v>Mihnea - Cosmin COSTOIU</v>
      </c>
      <c r="C30" s="82"/>
      <c r="D30" s="173" t="str">
        <f>Sem_I!D24</f>
        <v>Maria Iuliana DASCĂLU</v>
      </c>
      <c r="E30" s="173"/>
      <c r="F30" s="173"/>
      <c r="G30" s="173"/>
      <c r="H30" s="173"/>
      <c r="I30" s="173"/>
      <c r="J30" s="174" t="str">
        <f>Sem_I!J24</f>
        <v>Cristina Mihaela NISTOR</v>
      </c>
      <c r="K30" s="174"/>
      <c r="L30" s="174"/>
      <c r="M30" s="174"/>
      <c r="P30" s="13"/>
      <c r="Q30" s="12"/>
      <c r="R30" s="13"/>
      <c r="S30" s="13"/>
      <c r="T30" s="13"/>
    </row>
    <row r="31" spans="1:20" ht="15" customHeight="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35">
      <c r="B38" s="1"/>
      <c r="C38" s="1"/>
      <c r="H38" s="4"/>
      <c r="I38" s="4"/>
      <c r="J38" s="1"/>
      <c r="K38" s="1"/>
      <c r="L38" s="1"/>
    </row>
    <row r="39" spans="2:12" ht="15" customHeight="1" x14ac:dyDescent="0.35">
      <c r="B39" s="1"/>
      <c r="C39" s="1"/>
      <c r="H39" s="4"/>
      <c r="I39" s="4"/>
      <c r="J39" s="1"/>
      <c r="K39" s="1"/>
      <c r="L39" s="1"/>
    </row>
    <row r="40" spans="2:12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35">
      <c r="B42" s="1"/>
      <c r="C42" s="1"/>
      <c r="D42" s="4"/>
      <c r="E42" s="4"/>
      <c r="F42" s="4"/>
      <c r="G42" s="4"/>
      <c r="H42" s="1"/>
      <c r="I42" s="1"/>
      <c r="J42" s="1"/>
      <c r="K42" s="1"/>
      <c r="L42" s="1"/>
    </row>
    <row r="43" spans="2:12" x14ac:dyDescent="0.35">
      <c r="B43" s="1"/>
      <c r="C43" s="1"/>
      <c r="D43" s="4"/>
      <c r="E43" s="4"/>
      <c r="F43" s="4"/>
      <c r="G43" s="4"/>
      <c r="H43" s="1"/>
      <c r="I43" s="1"/>
      <c r="J43" s="1"/>
      <c r="K43" s="1"/>
      <c r="L43" s="1"/>
    </row>
    <row r="44" spans="2:12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35">
      <c r="B45" s="1"/>
      <c r="C45" s="1"/>
      <c r="D45" s="1"/>
      <c r="E45" s="115"/>
      <c r="F45" s="115"/>
      <c r="G45" s="115"/>
      <c r="H45" s="1"/>
      <c r="I45" s="1"/>
      <c r="J45" s="1"/>
      <c r="K45" s="1"/>
      <c r="L45" s="1"/>
    </row>
    <row r="46" spans="2:12" x14ac:dyDescent="0.35">
      <c r="B46" s="1"/>
      <c r="C46" s="1"/>
      <c r="D46" s="1"/>
      <c r="E46" s="115"/>
      <c r="F46" s="115"/>
      <c r="G46" s="115"/>
      <c r="H46" s="1"/>
      <c r="I46" s="1"/>
      <c r="J46" s="1"/>
      <c r="K46" s="1"/>
      <c r="L46" s="1"/>
    </row>
    <row r="47" spans="2:12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1" spans="1:13" x14ac:dyDescent="0.35">
      <c r="A51" s="172" t="s">
        <v>36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</row>
    <row r="52" spans="1:13" ht="15" customHeight="1" x14ac:dyDescent="0.35">
      <c r="A52" s="166" t="s">
        <v>35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</row>
  </sheetData>
  <sheetProtection algorithmName="SHA-512" hashValue="Suym7LEiiwfIucD8S/IyHrl5X/Kb+U7rYRFCSbSrh9ogjj9Jn+H1u/iDvFptsVEPQmugvsZ2YidygG8FcqfW2A==" saltValue="m+aKCUkIEqbtyR2f0GWMxQ==" spinCount="100000" sheet="1" formatCells="0" formatRows="0" insertRows="0" insertHyperlinks="0" deleteRows="0" sort="0" autoFilter="0" pivotTables="0"/>
  <protectedRanges>
    <protectedRange sqref="A9:C13 N14:XFD14 E15:XFD19 A15:C19 E9:XFD13" name="Editabil"/>
    <protectedRange sqref="D9:D13" name="Editabil_3_4"/>
    <protectedRange sqref="D15:D19" name="Editabil_3_4_1"/>
    <protectedRange sqref="A23:XFD23" name="Editabil_1"/>
  </protectedRanges>
  <mergeCells count="53">
    <mergeCell ref="I15:I19"/>
    <mergeCell ref="A52:M52"/>
    <mergeCell ref="E46:G46"/>
    <mergeCell ref="B25:B27"/>
    <mergeCell ref="D25:M25"/>
    <mergeCell ref="D26:M26"/>
    <mergeCell ref="D27:M27"/>
    <mergeCell ref="E45:G45"/>
    <mergeCell ref="A51:M51"/>
    <mergeCell ref="B30:C30"/>
    <mergeCell ref="D30:I30"/>
    <mergeCell ref="J30:M30"/>
    <mergeCell ref="E29:F29"/>
    <mergeCell ref="J29:M29"/>
    <mergeCell ref="R29:T29"/>
    <mergeCell ref="A14:M14"/>
    <mergeCell ref="A20:C21"/>
    <mergeCell ref="E20:E21"/>
    <mergeCell ref="J20:J21"/>
    <mergeCell ref="K20:K21"/>
    <mergeCell ref="D15:D19"/>
    <mergeCell ref="E15:E19"/>
    <mergeCell ref="F15:F19"/>
    <mergeCell ref="G15:G19"/>
    <mergeCell ref="H15:H19"/>
    <mergeCell ref="B23:C23"/>
    <mergeCell ref="D23:F23"/>
    <mergeCell ref="L15:M19"/>
    <mergeCell ref="J15:J19"/>
    <mergeCell ref="K15:K19"/>
    <mergeCell ref="F6:I6"/>
    <mergeCell ref="C4:G4"/>
    <mergeCell ref="L4:M4"/>
    <mergeCell ref="B2:C2"/>
    <mergeCell ref="L2:M2"/>
    <mergeCell ref="C3:G3"/>
    <mergeCell ref="L3:M3"/>
    <mergeCell ref="L10:M10"/>
    <mergeCell ref="L11:M11"/>
    <mergeCell ref="L12:M12"/>
    <mergeCell ref="L13:M13"/>
    <mergeCell ref="K1:L1"/>
    <mergeCell ref="A8:M8"/>
    <mergeCell ref="A6:A7"/>
    <mergeCell ref="B6:B7"/>
    <mergeCell ref="C6:C7"/>
    <mergeCell ref="L9:M9"/>
    <mergeCell ref="D6:D7"/>
    <mergeCell ref="E6:E7"/>
    <mergeCell ref="D1:H1"/>
    <mergeCell ref="D2:H2"/>
    <mergeCell ref="J6:K6"/>
    <mergeCell ref="L6:M7"/>
  </mergeCells>
  <conditionalFormatting sqref="D1:D8">
    <cfRule type="cellIs" dxfId="9" priority="74" operator="equal">
      <formula>"DS"</formula>
    </cfRule>
    <cfRule type="cellIs" dxfId="8" priority="78" operator="equal">
      <formula>"DA"</formula>
    </cfRule>
    <cfRule type="cellIs" dxfId="7" priority="87" operator="equal">
      <formula>"DC"</formula>
    </cfRule>
  </conditionalFormatting>
  <conditionalFormatting sqref="D9:D13 D15:D18">
    <cfRule type="cellIs" dxfId="6" priority="4" operator="equal">
      <formula>"C'"</formula>
    </cfRule>
    <cfRule type="cellIs" dxfId="5" priority="5" operator="equal">
      <formula>"S"</formula>
    </cfRule>
    <cfRule type="cellIs" dxfId="4" priority="6" operator="equal">
      <formula>"C"</formula>
    </cfRule>
    <cfRule type="cellIs" dxfId="3" priority="7" operator="equal">
      <formula>"F"</formula>
    </cfRule>
  </conditionalFormatting>
  <conditionalFormatting sqref="D20:D40">
    <cfRule type="cellIs" dxfId="2" priority="1" operator="equal">
      <formula>"DS"</formula>
    </cfRule>
    <cfRule type="cellIs" dxfId="1" priority="2" operator="equal">
      <formula>"DA"</formula>
    </cfRule>
    <cfRule type="cellIs" dxfId="0" priority="3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1" fitToWidth="0" orientation="landscape" r:id="rId1"/>
  <rowBreaks count="1" manualBreakCount="1">
    <brk id="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Sem_I</vt:lpstr>
      <vt:lpstr>Sem_II</vt:lpstr>
      <vt:lpstr>Sem_I!Print_Area</vt:lpstr>
      <vt:lpstr>Sem_II!Print_Area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ANDREI VASILATEANU (85945)</cp:lastModifiedBy>
  <cp:revision/>
  <cp:lastPrinted>2025-07-29T09:33:50Z</cp:lastPrinted>
  <dcterms:created xsi:type="dcterms:W3CDTF">2015-06-05T18:19:34Z</dcterms:created>
  <dcterms:modified xsi:type="dcterms:W3CDTF">2026-04-29T13:19:21Z</dcterms:modified>
  <cp:category/>
  <cp:contentStatus/>
</cp:coreProperties>
</file>